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INFANZIA DEROGHE" sheetId="1" r:id="rId1"/>
    <sheet name="PRIMARIA DEROGHE" sheetId="2" r:id="rId2"/>
    <sheet name="I GRADO DEROGHE" sheetId="3" r:id="rId3"/>
    <sheet name="II GRADO DEROGHE" sheetId="4" r:id="rId4"/>
  </sheets>
  <definedNames>
    <definedName name="_xlnm._FilterDatabase" localSheetId="3" hidden="1">'II GRADO DEROGHE'!$A$2:$F$29</definedName>
    <definedName name="_xlnm._FilterDatabase" localSheetId="0" hidden="1">'INFANZIA DEROGHE'!$A$2:$C$21</definedName>
    <definedName name="Excel_BuiltIn__FilterDatabase" localSheetId="0">#REF!</definedName>
    <definedName name="Excel_BuiltIn__FilterDatabase" localSheetId="3">'PRIMARIA DEROGHE'!$A$2:$P$29</definedName>
  </definedNames>
  <calcPr fullCalcOnLoad="1"/>
</workbook>
</file>

<file path=xl/sharedStrings.xml><?xml version="1.0" encoding="utf-8"?>
<sst xmlns="http://schemas.openxmlformats.org/spreadsheetml/2006/main" count="443" uniqueCount="198">
  <si>
    <t>INFANZIA</t>
  </si>
  <si>
    <t>Cod. Ist. Princ.</t>
  </si>
  <si>
    <t>Denominazione</t>
  </si>
  <si>
    <t xml:space="preserve"> </t>
  </si>
  <si>
    <t>assegnazione DEROGHE</t>
  </si>
  <si>
    <t>POSTI</t>
  </si>
  <si>
    <t>ORE</t>
  </si>
  <si>
    <t>MSEE002001</t>
  </si>
  <si>
    <t>DD MASSA 2</t>
  </si>
  <si>
    <t>Massa</t>
  </si>
  <si>
    <t>MSEE014007</t>
  </si>
  <si>
    <t>DD AULLA</t>
  </si>
  <si>
    <t>Aulla</t>
  </si>
  <si>
    <t>MSIC807002</t>
  </si>
  <si>
    <t>F.T. Baracchini</t>
  </si>
  <si>
    <t>Villafranca in Lunigiana</t>
  </si>
  <si>
    <t>MSIC80800T</t>
  </si>
  <si>
    <t>Michelangelo Buonarroti</t>
  </si>
  <si>
    <t>Carrara</t>
  </si>
  <si>
    <t>MSIC80900N</t>
  </si>
  <si>
    <t>Avenza Gino Menconi</t>
  </si>
  <si>
    <t>MSIC81000T</t>
  </si>
  <si>
    <t>Igino Cocchi</t>
  </si>
  <si>
    <t>Licciana Nardi</t>
  </si>
  <si>
    <t>MSIC81200D</t>
  </si>
  <si>
    <t>Massa 6</t>
  </si>
  <si>
    <t>MSIC813009</t>
  </si>
  <si>
    <t>Montignoso</t>
  </si>
  <si>
    <t>MSIC814005</t>
  </si>
  <si>
    <t>GIULIO TIFONI</t>
  </si>
  <si>
    <t>Pontremoli</t>
  </si>
  <si>
    <t>MSIC815001</t>
  </si>
  <si>
    <t>Giuseppe Taliercio</t>
  </si>
  <si>
    <t>MSIC81600R</t>
  </si>
  <si>
    <t>Prof.Antonio Moratti</t>
  </si>
  <si>
    <t>Fivizzano</t>
  </si>
  <si>
    <t>MSIC81700L</t>
  </si>
  <si>
    <t>FOSSOLA - GENTILI</t>
  </si>
  <si>
    <t>MSIC81800C</t>
  </si>
  <si>
    <t>MALASPINA-STAFFETTI</t>
  </si>
  <si>
    <t>MSIC819008</t>
  </si>
  <si>
    <t>ALFIERI-BERTAGNINI</t>
  </si>
  <si>
    <t>MSIC82000C</t>
  </si>
  <si>
    <t>MASSA 3</t>
  </si>
  <si>
    <t>MSIC821008</t>
  </si>
  <si>
    <t>DON MILANI</t>
  </si>
  <si>
    <t>MSIC822004</t>
  </si>
  <si>
    <t>CARRARA E PAESI A MONTE</t>
  </si>
  <si>
    <t>TOTALE</t>
  </si>
  <si>
    <t>TOTALE POSTI</t>
  </si>
  <si>
    <t>TOTALE ORE</t>
  </si>
  <si>
    <t>DEROGHE</t>
  </si>
  <si>
    <t>primaria</t>
  </si>
  <si>
    <t>Cod.Ist.Princ.</t>
  </si>
  <si>
    <t>Tipo</t>
  </si>
  <si>
    <t>Comune</t>
  </si>
  <si>
    <t>ASSEGNAZIONE DEROGHE</t>
  </si>
  <si>
    <t>D.D.</t>
  </si>
  <si>
    <t>Circolo n. 2 di Massa</t>
  </si>
  <si>
    <t>MSIC80500A</t>
  </si>
  <si>
    <t>I.C.</t>
  </si>
  <si>
    <t>DON FLORINDO BONOMI</t>
  </si>
  <si>
    <t>MSIC806006</t>
  </si>
  <si>
    <t>Dante Alighieri</t>
  </si>
  <si>
    <t>MSIC81100N</t>
  </si>
  <si>
    <t>Ferrari Pontremoli</t>
  </si>
  <si>
    <t>MONTIGNOSO</t>
  </si>
  <si>
    <t>I GRADO</t>
  </si>
  <si>
    <t>Cod.scuola</t>
  </si>
  <si>
    <t>controllo rispetto a titolari</t>
  </si>
  <si>
    <t>controllo rispetto a richieste</t>
  </si>
  <si>
    <t>note</t>
  </si>
  <si>
    <t>MSMM80502C</t>
  </si>
  <si>
    <t>DON  BONOMI - CANIPAROLA</t>
  </si>
  <si>
    <t>Fosdinovo</t>
  </si>
  <si>
    <t>abbiamo assegnato quanto richiesto!!!!</t>
  </si>
  <si>
    <t>MSMM80503D</t>
  </si>
  <si>
    <t>DON  BONOMI - FOSDINOVO</t>
  </si>
  <si>
    <t>MSMM806017</t>
  </si>
  <si>
    <t>D. ALIGHIERI</t>
  </si>
  <si>
    <t>MSMM806028</t>
  </si>
  <si>
    <t>Tresana</t>
  </si>
  <si>
    <t>MSMM807013</t>
  </si>
  <si>
    <t>FLAVIO TORELLO BARACCHINI</t>
  </si>
  <si>
    <t>MSMM807024</t>
  </si>
  <si>
    <t>FERDINANDO QUARTIERI</t>
  </si>
  <si>
    <t>Bagnone</t>
  </si>
  <si>
    <t>MSMM80801V</t>
  </si>
  <si>
    <t>MICHELANGELO BUONARROTI</t>
  </si>
  <si>
    <t>MSMM80901P</t>
  </si>
  <si>
    <t>GIACOMO LEOPARDI</t>
  </si>
  <si>
    <t>MSMM81101P</t>
  </si>
  <si>
    <t>GEN.P. FERRARI</t>
  </si>
  <si>
    <t>MSMM81102Q</t>
  </si>
  <si>
    <t>GIOVANNI VENTITREESIMO</t>
  </si>
  <si>
    <t>Filattiera</t>
  </si>
  <si>
    <t>MSMM81201E</t>
  </si>
  <si>
    <t>GIUSEPPE PARINI</t>
  </si>
  <si>
    <t>MSMM81301A</t>
  </si>
  <si>
    <t>GIOVAN BATTISTA GIORGINI</t>
  </si>
  <si>
    <t>MSMM814016</t>
  </si>
  <si>
    <t>DANTE ALIGHIERI</t>
  </si>
  <si>
    <t>Mulazzo</t>
  </si>
  <si>
    <t>MSMM815012</t>
  </si>
  <si>
    <t>TALIERCIO</t>
  </si>
  <si>
    <t>MSMM81603X</t>
  </si>
  <si>
    <t>GIOVANNI FANTONI -FIVIZZANO</t>
  </si>
  <si>
    <t>MSMM81701N</t>
  </si>
  <si>
    <t>ARTURO DAZZI</t>
  </si>
  <si>
    <t>MSMM81801D</t>
  </si>
  <si>
    <t>NON è STATO CONSIDERATO UN ALUNNO NON IN GRAVITà DEL MALASPINA PER FAVORIRE LA TITOLARITà DI TUTTI I DOCENTI DEL MASSA3</t>
  </si>
  <si>
    <t>MSMM819019</t>
  </si>
  <si>
    <t>MSMM82001D</t>
  </si>
  <si>
    <t>Paolo Ferrari</t>
  </si>
  <si>
    <t>VA aggiunta anche l'alunna Costantini, grave, segnalata dalla scuola, sebbene non in piattaforma</t>
  </si>
  <si>
    <t>MSMM821019</t>
  </si>
  <si>
    <t>DON LORENZO MILANI</t>
  </si>
  <si>
    <t>MSMM822015</t>
  </si>
  <si>
    <t>Carducci-Tenerani</t>
  </si>
  <si>
    <t>SI AGGIUNGE 0,5 POSTI AL RAPPORTO 1:2 PER GARANTIRE LA TITOLARITà</t>
  </si>
  <si>
    <t>II GRADO</t>
  </si>
  <si>
    <t>MSIS001007</t>
  </si>
  <si>
    <t>I.I.S.</t>
  </si>
  <si>
    <t>ROSSI</t>
  </si>
  <si>
    <t>MSPM00101P</t>
  </si>
  <si>
    <t>IST.MAG.</t>
  </si>
  <si>
    <t>LICEO SCIENZE SOCIALI, LING.G.PASCOLI</t>
  </si>
  <si>
    <t>MSIS002003</t>
  </si>
  <si>
    <t>Montessori</t>
  </si>
  <si>
    <t>MSPM00201E</t>
  </si>
  <si>
    <t>LICEO PSICO-PED,SC.SOC.LING.MONTESSORI</t>
  </si>
  <si>
    <t>MSIS00600A</t>
  </si>
  <si>
    <t>Barsanti</t>
  </si>
  <si>
    <t>MSRC006019</t>
  </si>
  <si>
    <t>I.P.S.C.T.</t>
  </si>
  <si>
    <t>IST.PROF.SERV.COMM.E TUR.SALVETTI</t>
  </si>
  <si>
    <t>MSRC00603B</t>
  </si>
  <si>
    <t>I.P.S.C.</t>
  </si>
  <si>
    <t>IST.PROF.COMM. L. EINAUDI</t>
  </si>
  <si>
    <t>MSRC00651P</t>
  </si>
  <si>
    <t>I.P.C. SALVETTI (CORSO SERALE)</t>
  </si>
  <si>
    <t>MSRI006012</t>
  </si>
  <si>
    <t>I.P.I.A.</t>
  </si>
  <si>
    <t>E.BARSANTI</t>
  </si>
  <si>
    <t>MSRI006023</t>
  </si>
  <si>
    <t>IPSIA -MECC.-ATT.MAR. FIORILLO</t>
  </si>
  <si>
    <t>MSIS008002</t>
  </si>
  <si>
    <t>Belmesseri</t>
  </si>
  <si>
    <t>MSRC008011</t>
  </si>
  <si>
    <t>IST. PROF.SERV.COMM.LI - BELMESSERI</t>
  </si>
  <si>
    <t>MSTD008018</t>
  </si>
  <si>
    <t>I.T.C.G.</t>
  </si>
  <si>
    <t>IST.TEC.COMM.E GEOM. P.BELMESSERI</t>
  </si>
  <si>
    <t>MSTD008029</t>
  </si>
  <si>
    <t>I.T.C.</t>
  </si>
  <si>
    <t>IST.TEC.COMM. - BELMESSERI</t>
  </si>
  <si>
    <t>MSIS01100T</t>
  </si>
  <si>
    <t>A. PACINOTTI</t>
  </si>
  <si>
    <t>MSRA01101T</t>
  </si>
  <si>
    <t>I.P.AGR.</t>
  </si>
  <si>
    <t>IST.PROF.AGR.E AMB.G.FANTONI</t>
  </si>
  <si>
    <t>MSRI01101D</t>
  </si>
  <si>
    <t>A.PACINOTTI</t>
  </si>
  <si>
    <t>MSRI01102E</t>
  </si>
  <si>
    <t>MSRI01103G</t>
  </si>
  <si>
    <t>MSIS01200N</t>
  </si>
  <si>
    <t>Leonardo da Vinci</t>
  </si>
  <si>
    <t>MSPM012015</t>
  </si>
  <si>
    <t>LICEO LINGUISTICO E DELLE SCIENZE UMANE</t>
  </si>
  <si>
    <t>MSIS014009</t>
  </si>
  <si>
    <t>A. GENTILESCHI</t>
  </si>
  <si>
    <t>MSRI014011</t>
  </si>
  <si>
    <t>P.TACCA</t>
  </si>
  <si>
    <t>MSSD014016</t>
  </si>
  <si>
    <t>ISTITUTO D'ARTE</t>
  </si>
  <si>
    <t>FELICE PALMA</t>
  </si>
  <si>
    <t>MSSL01401L</t>
  </si>
  <si>
    <t>LICEO ARTISTICO</t>
  </si>
  <si>
    <t>ARTEMISIA GENTILESCHI</t>
  </si>
  <si>
    <t>MSIS01700R</t>
  </si>
  <si>
    <t>D. ZACCAGNA</t>
  </si>
  <si>
    <t>MSTD017013</t>
  </si>
  <si>
    <t>I.T.C.G. D.ZACCAGNA</t>
  </si>
  <si>
    <t>MSTF017019</t>
  </si>
  <si>
    <t>I.T.I.</t>
  </si>
  <si>
    <t>IST.TEC.IND.G.GALILEI</t>
  </si>
  <si>
    <t>MSIS01800L</t>
  </si>
  <si>
    <t>MEUCCI (con Toniolo)</t>
  </si>
  <si>
    <t>MSTF018015</t>
  </si>
  <si>
    <t>A.MEUCCI</t>
  </si>
  <si>
    <t>MSPS01000B</t>
  </si>
  <si>
    <t>LICEO SCIENT.</t>
  </si>
  <si>
    <t>Enrico Fermi</t>
  </si>
  <si>
    <t>MSPS020002</t>
  </si>
  <si>
    <t>Marconi</t>
  </si>
  <si>
    <t>MSRH010005</t>
  </si>
  <si>
    <t>I.P.ALB.</t>
  </si>
  <si>
    <t>Minuto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</si>
</sst>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0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 vertical="center"/>
    </xf>
    <xf numFmtId="164" fontId="18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wrapText="1"/>
    </xf>
    <xf numFmtId="164" fontId="20" fillId="0" borderId="10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0" fillId="0" borderId="0" xfId="0" applyFont="1" applyFill="1" applyAlignment="1">
      <alignment/>
    </xf>
    <xf numFmtId="164" fontId="23" fillId="0" borderId="10" xfId="0" applyFont="1" applyFill="1" applyBorder="1" applyAlignment="1">
      <alignment horizontal="center"/>
    </xf>
    <xf numFmtId="164" fontId="24" fillId="0" borderId="12" xfId="0" applyFont="1" applyFill="1" applyBorder="1" applyAlignment="1">
      <alignment horizontal="right"/>
    </xf>
    <xf numFmtId="165" fontId="25" fillId="0" borderId="13" xfId="0" applyNumberFormat="1" applyFont="1" applyFill="1" applyBorder="1" applyAlignment="1">
      <alignment horizontal="center"/>
    </xf>
    <xf numFmtId="164" fontId="24" fillId="0" borderId="14" xfId="0" applyFont="1" applyFill="1" applyBorder="1" applyAlignment="1">
      <alignment horizontal="right"/>
    </xf>
    <xf numFmtId="164" fontId="25" fillId="0" borderId="15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/>
    </xf>
    <xf numFmtId="164" fontId="27" fillId="0" borderId="10" xfId="0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/>
    </xf>
    <xf numFmtId="164" fontId="30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ont="1" applyFill="1" applyAlignment="1">
      <alignment horizontal="left" vertical="center"/>
    </xf>
    <xf numFmtId="166" fontId="0" fillId="0" borderId="0" xfId="0" applyNumberFormat="1" applyFill="1" applyAlignment="1">
      <alignment horizontal="center" vertical="center"/>
    </xf>
    <xf numFmtId="164" fontId="31" fillId="0" borderId="10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center" vertical="center" wrapText="1"/>
    </xf>
    <xf numFmtId="164" fontId="33" fillId="0" borderId="10" xfId="0" applyFont="1" applyFill="1" applyBorder="1" applyAlignment="1">
      <alignment horizontal="center" vertical="center" wrapText="1"/>
    </xf>
    <xf numFmtId="164" fontId="34" fillId="0" borderId="10" xfId="0" applyFont="1" applyFill="1" applyBorder="1" applyAlignment="1">
      <alignment horizontal="left" vertical="center"/>
    </xf>
    <xf numFmtId="164" fontId="35" fillId="0" borderId="0" xfId="0" applyFont="1" applyFill="1" applyAlignment="1">
      <alignment horizontal="left" vertical="center" wrapText="1"/>
    </xf>
    <xf numFmtId="164" fontId="30" fillId="0" borderId="0" xfId="0" applyFont="1" applyFill="1" applyAlignment="1">
      <alignment horizontal="left" vertical="center" wrapText="1"/>
    </xf>
    <xf numFmtId="165" fontId="36" fillId="0" borderId="11" xfId="0" applyNumberFormat="1" applyFont="1" applyFill="1" applyBorder="1" applyAlignment="1">
      <alignment horizontal="center"/>
    </xf>
    <xf numFmtId="165" fontId="36" fillId="0" borderId="16" xfId="0" applyNumberFormat="1" applyFont="1" applyFill="1" applyBorder="1" applyAlignment="1">
      <alignment horizontal="center"/>
    </xf>
    <xf numFmtId="164" fontId="37" fillId="0" borderId="14" xfId="0" applyFont="1" applyFill="1" applyBorder="1" applyAlignment="1">
      <alignment horizontal="center" vertical="center"/>
    </xf>
    <xf numFmtId="164" fontId="37" fillId="0" borderId="15" xfId="0" applyFont="1" applyFill="1" applyBorder="1" applyAlignment="1">
      <alignment horizontal="center" vertical="center"/>
    </xf>
    <xf numFmtId="164" fontId="38" fillId="0" borderId="0" xfId="0" applyFont="1" applyFill="1" applyAlignment="1">
      <alignment/>
    </xf>
    <xf numFmtId="164" fontId="21" fillId="0" borderId="17" xfId="0" applyFont="1" applyFill="1" applyBorder="1" applyAlignment="1">
      <alignment horizontal="center" vertical="center" wrapText="1"/>
    </xf>
    <xf numFmtId="164" fontId="20" fillId="0" borderId="17" xfId="0" applyFont="1" applyFill="1" applyBorder="1" applyAlignment="1">
      <alignment horizontal="center" vertical="center" wrapText="1"/>
    </xf>
    <xf numFmtId="164" fontId="21" fillId="0" borderId="18" xfId="0" applyFont="1" applyFill="1" applyBorder="1" applyAlignment="1">
      <alignment horizontal="center" vertical="center" wrapText="1"/>
    </xf>
    <xf numFmtId="164" fontId="20" fillId="0" borderId="18" xfId="0" applyFont="1" applyFill="1" applyBorder="1" applyAlignment="1">
      <alignment horizontal="center" vertical="center" wrapText="1"/>
    </xf>
    <xf numFmtId="164" fontId="34" fillId="0" borderId="10" xfId="0" applyFont="1" applyFill="1" applyBorder="1" applyAlignment="1">
      <alignment horizontal="center" vertical="center" wrapText="1"/>
    </xf>
    <xf numFmtId="165" fontId="39" fillId="0" borderId="18" xfId="0" applyNumberFormat="1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4.140625" style="1" customWidth="1"/>
    <col min="2" max="2" width="14.140625" style="2" customWidth="1"/>
    <col min="3" max="3" width="11.57421875" style="1" customWidth="1"/>
    <col min="4" max="5" width="13.7109375" style="1" customWidth="1"/>
    <col min="6" max="16384" width="9.00390625" style="1" customWidth="1"/>
  </cols>
  <sheetData>
    <row r="1" ht="14.25">
      <c r="B1" s="1" t="s">
        <v>0</v>
      </c>
    </row>
    <row r="2" spans="1:5" ht="39" customHeight="1">
      <c r="A2" s="3" t="s">
        <v>1</v>
      </c>
      <c r="B2" s="4" t="s">
        <v>2</v>
      </c>
      <c r="C2" s="3" t="s">
        <v>3</v>
      </c>
      <c r="D2" s="3" t="s">
        <v>4</v>
      </c>
      <c r="E2" s="3"/>
    </row>
    <row r="3" spans="1:5" ht="17.25">
      <c r="A3" s="3"/>
      <c r="B3" s="4"/>
      <c r="C3" s="3"/>
      <c r="D3" s="5" t="s">
        <v>5</v>
      </c>
      <c r="E3" s="3" t="s">
        <v>6</v>
      </c>
    </row>
    <row r="4" spans="1:5" ht="21.75">
      <c r="A4" s="6" t="s">
        <v>7</v>
      </c>
      <c r="B4" s="7" t="s">
        <v>8</v>
      </c>
      <c r="C4" s="6" t="s">
        <v>9</v>
      </c>
      <c r="D4" s="8">
        <v>1</v>
      </c>
      <c r="E4" s="8">
        <v>12.5</v>
      </c>
    </row>
    <row r="5" spans="1:5" ht="21.75">
      <c r="A5" s="6" t="s">
        <v>10</v>
      </c>
      <c r="B5" s="7" t="s">
        <v>11</v>
      </c>
      <c r="C5" s="6" t="s">
        <v>12</v>
      </c>
      <c r="D5" s="8">
        <v>2</v>
      </c>
      <c r="E5" s="9">
        <v>12.5</v>
      </c>
    </row>
    <row r="6" spans="1:5" ht="30.75">
      <c r="A6" s="6" t="s">
        <v>13</v>
      </c>
      <c r="B6" s="7" t="s">
        <v>14</v>
      </c>
      <c r="C6" s="6" t="s">
        <v>15</v>
      </c>
      <c r="D6" s="8"/>
      <c r="E6" s="9"/>
    </row>
    <row r="7" spans="1:5" ht="30.75">
      <c r="A7" s="6" t="s">
        <v>16</v>
      </c>
      <c r="B7" s="7" t="s">
        <v>17</v>
      </c>
      <c r="C7" s="6" t="s">
        <v>18</v>
      </c>
      <c r="D7" s="8">
        <v>2</v>
      </c>
      <c r="E7" s="9">
        <v>12.5</v>
      </c>
    </row>
    <row r="8" spans="1:5" ht="30.75">
      <c r="A8" s="6" t="s">
        <v>19</v>
      </c>
      <c r="B8" s="7" t="s">
        <v>20</v>
      </c>
      <c r="C8" s="6" t="s">
        <v>18</v>
      </c>
      <c r="D8" s="8">
        <v>3</v>
      </c>
      <c r="E8" s="9"/>
    </row>
    <row r="9" spans="1:5" ht="30.75">
      <c r="A9" s="6" t="s">
        <v>21</v>
      </c>
      <c r="B9" s="7" t="s">
        <v>22</v>
      </c>
      <c r="C9" s="6" t="s">
        <v>23</v>
      </c>
      <c r="D9" s="8">
        <v>1</v>
      </c>
      <c r="E9" s="9">
        <v>12.5</v>
      </c>
    </row>
    <row r="10" spans="1:5" ht="21.75">
      <c r="A10" s="6" t="s">
        <v>24</v>
      </c>
      <c r="B10" s="7" t="s">
        <v>25</v>
      </c>
      <c r="C10" s="6" t="s">
        <v>9</v>
      </c>
      <c r="D10" s="8"/>
      <c r="E10" s="9"/>
    </row>
    <row r="11" spans="1:5" ht="21.75">
      <c r="A11" s="10" t="s">
        <v>26</v>
      </c>
      <c r="B11" s="7" t="s">
        <v>27</v>
      </c>
      <c r="C11" s="7" t="s">
        <v>27</v>
      </c>
      <c r="D11" s="8">
        <v>1</v>
      </c>
      <c r="E11" s="9"/>
    </row>
    <row r="12" spans="1:5" ht="30.75">
      <c r="A12" s="6" t="s">
        <v>28</v>
      </c>
      <c r="B12" s="7" t="s">
        <v>29</v>
      </c>
      <c r="C12" s="6" t="s">
        <v>30</v>
      </c>
      <c r="D12" s="8"/>
      <c r="E12" s="8">
        <v>12.5</v>
      </c>
    </row>
    <row r="13" spans="1:5" ht="30.75">
      <c r="A13" s="6" t="s">
        <v>31</v>
      </c>
      <c r="B13" s="7" t="s">
        <v>32</v>
      </c>
      <c r="C13" s="6" t="s">
        <v>18</v>
      </c>
      <c r="D13" s="8"/>
      <c r="E13" s="8">
        <v>12.5</v>
      </c>
    </row>
    <row r="14" spans="1:5" ht="30.75">
      <c r="A14" s="6" t="s">
        <v>33</v>
      </c>
      <c r="B14" s="7" t="s">
        <v>34</v>
      </c>
      <c r="C14" s="6" t="s">
        <v>35</v>
      </c>
      <c r="D14" s="8">
        <v>1</v>
      </c>
      <c r="E14" s="8">
        <v>12.5</v>
      </c>
    </row>
    <row r="15" spans="1:5" ht="30.75">
      <c r="A15" s="6" t="s">
        <v>36</v>
      </c>
      <c r="B15" s="7" t="s">
        <v>37</v>
      </c>
      <c r="C15" s="6" t="s">
        <v>18</v>
      </c>
      <c r="D15" s="8">
        <v>3</v>
      </c>
      <c r="E15" s="8"/>
    </row>
    <row r="16" spans="1:5" ht="30.75">
      <c r="A16" s="6" t="s">
        <v>38</v>
      </c>
      <c r="B16" s="7" t="s">
        <v>39</v>
      </c>
      <c r="C16" s="6" t="s">
        <v>9</v>
      </c>
      <c r="D16" s="8"/>
      <c r="E16" s="8"/>
    </row>
    <row r="17" spans="1:5" ht="30.75">
      <c r="A17" s="6" t="s">
        <v>40</v>
      </c>
      <c r="B17" s="7" t="s">
        <v>41</v>
      </c>
      <c r="C17" s="6" t="s">
        <v>9</v>
      </c>
      <c r="D17" s="8"/>
      <c r="E17" s="8">
        <v>12.5</v>
      </c>
    </row>
    <row r="18" spans="1:5" ht="21.75">
      <c r="A18" s="6" t="s">
        <v>42</v>
      </c>
      <c r="B18" s="7" t="s">
        <v>43</v>
      </c>
      <c r="C18" s="6" t="s">
        <v>9</v>
      </c>
      <c r="D18" s="8">
        <v>1</v>
      </c>
      <c r="E18" s="8"/>
    </row>
    <row r="19" spans="1:5" ht="30.75">
      <c r="A19" s="6" t="s">
        <v>44</v>
      </c>
      <c r="B19" s="7" t="s">
        <v>45</v>
      </c>
      <c r="C19" s="6" t="s">
        <v>9</v>
      </c>
      <c r="D19" s="8"/>
      <c r="E19" s="9">
        <v>-12.5</v>
      </c>
    </row>
    <row r="20" spans="1:5" ht="45">
      <c r="A20" s="6" t="s">
        <v>46</v>
      </c>
      <c r="B20" s="7" t="s">
        <v>47</v>
      </c>
      <c r="C20" s="6" t="s">
        <v>18</v>
      </c>
      <c r="D20" s="8">
        <v>1</v>
      </c>
      <c r="E20" s="9"/>
    </row>
    <row r="21" spans="3:5" ht="26.25">
      <c r="C21" s="5" t="s">
        <v>48</v>
      </c>
      <c r="D21" s="11">
        <f>SUM(D4:D20)</f>
        <v>16</v>
      </c>
      <c r="E21" s="11">
        <f>SUM(E4:E20)</f>
        <v>87.5</v>
      </c>
    </row>
    <row r="22" spans="4:5" ht="17.25">
      <c r="D22" s="5" t="s">
        <v>5</v>
      </c>
      <c r="E22" s="3" t="s">
        <v>6</v>
      </c>
    </row>
    <row r="23" ht="14.25">
      <c r="E23" s="1">
        <f>TRUNC(E21/25,0)</f>
        <v>3</v>
      </c>
    </row>
    <row r="24" ht="14.25">
      <c r="E24" s="1">
        <f>E21-E23*25</f>
        <v>12.5</v>
      </c>
    </row>
    <row r="25" spans="4:5" ht="17.25">
      <c r="D25" s="12" t="s">
        <v>49</v>
      </c>
      <c r="E25" s="13">
        <f>D21+E23</f>
        <v>19</v>
      </c>
    </row>
    <row r="26" spans="4:5" ht="17.25">
      <c r="D26" s="14" t="s">
        <v>50</v>
      </c>
      <c r="E26" s="15">
        <f>E24</f>
        <v>12.5</v>
      </c>
    </row>
    <row r="27" spans="4:5" ht="14.25">
      <c r="D27" s="16" t="s">
        <v>51</v>
      </c>
      <c r="E27" s="16"/>
    </row>
  </sheetData>
  <sheetProtection selectLockedCells="1" selectUnlockedCells="1"/>
  <autoFilter ref="A2:C21"/>
  <mergeCells count="5">
    <mergeCell ref="A2:A3"/>
    <mergeCell ref="B2:B3"/>
    <mergeCell ref="C2:C3"/>
    <mergeCell ref="D2:E2"/>
    <mergeCell ref="D27:E2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2" sqref="E2"/>
    </sheetView>
  </sheetViews>
  <sheetFormatPr defaultColWidth="9.140625" defaultRowHeight="12.75"/>
  <cols>
    <col min="1" max="1" width="15.28125" style="2" customWidth="1"/>
    <col min="2" max="2" width="9.140625" style="2" customWidth="1"/>
    <col min="3" max="3" width="19.140625" style="2" customWidth="1"/>
    <col min="4" max="4" width="9.8515625" style="2" customWidth="1"/>
    <col min="5" max="5" width="13.7109375" style="1" customWidth="1"/>
    <col min="6" max="6" width="13.7109375" style="17" customWidth="1"/>
    <col min="7" max="229" width="9.140625" style="2" customWidth="1"/>
    <col min="230" max="16384" width="9.140625" style="1" customWidth="1"/>
  </cols>
  <sheetData>
    <row r="1" ht="24">
      <c r="C1" s="2" t="s">
        <v>52</v>
      </c>
    </row>
    <row r="2" spans="1:6" ht="42" customHeight="1">
      <c r="A2" s="3" t="s">
        <v>53</v>
      </c>
      <c r="B2" s="3" t="s">
        <v>54</v>
      </c>
      <c r="C2" s="3" t="s">
        <v>2</v>
      </c>
      <c r="D2" s="3" t="s">
        <v>55</v>
      </c>
      <c r="E2" s="3" t="s">
        <v>56</v>
      </c>
      <c r="F2" s="3"/>
    </row>
    <row r="3" spans="1:6" ht="24">
      <c r="A3" s="3"/>
      <c r="B3" s="3"/>
      <c r="C3" s="3"/>
      <c r="D3" s="3"/>
      <c r="E3" s="5" t="s">
        <v>5</v>
      </c>
      <c r="F3" s="18" t="s">
        <v>6</v>
      </c>
    </row>
    <row r="4" spans="1:6" ht="30.75">
      <c r="A4" s="7" t="s">
        <v>7</v>
      </c>
      <c r="B4" s="7" t="s">
        <v>57</v>
      </c>
      <c r="C4" s="7" t="s">
        <v>58</v>
      </c>
      <c r="D4" s="7" t="s">
        <v>9</v>
      </c>
      <c r="E4" s="8">
        <v>2</v>
      </c>
      <c r="F4" s="19">
        <v>12</v>
      </c>
    </row>
    <row r="5" spans="1:6" ht="24">
      <c r="A5" s="7" t="s">
        <v>10</v>
      </c>
      <c r="B5" s="7" t="s">
        <v>57</v>
      </c>
      <c r="C5" s="7" t="s">
        <v>12</v>
      </c>
      <c r="D5" s="7" t="s">
        <v>12</v>
      </c>
      <c r="E5" s="8">
        <v>3</v>
      </c>
      <c r="F5" s="19"/>
    </row>
    <row r="6" spans="1:6" ht="30.75">
      <c r="A6" s="7" t="s">
        <v>59</v>
      </c>
      <c r="B6" s="7" t="s">
        <v>60</v>
      </c>
      <c r="C6" s="7" t="s">
        <v>61</v>
      </c>
      <c r="D6" s="7" t="s">
        <v>18</v>
      </c>
      <c r="E6" s="8">
        <v>2</v>
      </c>
      <c r="F6" s="19"/>
    </row>
    <row r="7" spans="1:6" ht="24">
      <c r="A7" s="7" t="s">
        <v>62</v>
      </c>
      <c r="B7" s="7" t="s">
        <v>60</v>
      </c>
      <c r="C7" s="7" t="s">
        <v>63</v>
      </c>
      <c r="D7" s="7" t="s">
        <v>12</v>
      </c>
      <c r="E7" s="8">
        <v>1</v>
      </c>
      <c r="F7" s="19"/>
    </row>
    <row r="8" spans="1:6" ht="45">
      <c r="A8" s="7" t="s">
        <v>13</v>
      </c>
      <c r="B8" s="7" t="s">
        <v>60</v>
      </c>
      <c r="C8" s="7" t="s">
        <v>14</v>
      </c>
      <c r="D8" s="7" t="s">
        <v>15</v>
      </c>
      <c r="E8" s="8">
        <v>1</v>
      </c>
      <c r="F8" s="19"/>
    </row>
    <row r="9" spans="1:6" s="2" customFormat="1" ht="30.75">
      <c r="A9" s="7" t="s">
        <v>16</v>
      </c>
      <c r="B9" s="7" t="s">
        <v>60</v>
      </c>
      <c r="C9" s="7" t="s">
        <v>17</v>
      </c>
      <c r="D9" s="7" t="s">
        <v>18</v>
      </c>
      <c r="E9" s="8">
        <v>2</v>
      </c>
      <c r="F9" s="19"/>
    </row>
    <row r="10" spans="1:6" ht="30.75">
      <c r="A10" s="7" t="s">
        <v>19</v>
      </c>
      <c r="B10" s="7" t="s">
        <v>60</v>
      </c>
      <c r="C10" s="7" t="s">
        <v>20</v>
      </c>
      <c r="D10" s="7" t="s">
        <v>18</v>
      </c>
      <c r="E10" s="8">
        <v>4</v>
      </c>
      <c r="F10" s="19">
        <v>12</v>
      </c>
    </row>
    <row r="11" spans="1:6" ht="30.75">
      <c r="A11" s="7" t="s">
        <v>21</v>
      </c>
      <c r="B11" s="7" t="s">
        <v>60</v>
      </c>
      <c r="C11" s="7" t="s">
        <v>22</v>
      </c>
      <c r="D11" s="7" t="s">
        <v>23</v>
      </c>
      <c r="E11" s="8">
        <v>3</v>
      </c>
      <c r="F11" s="19">
        <v>12</v>
      </c>
    </row>
    <row r="12" spans="1:6" ht="30.75">
      <c r="A12" s="7" t="s">
        <v>64</v>
      </c>
      <c r="B12" s="7" t="s">
        <v>60</v>
      </c>
      <c r="C12" s="7" t="s">
        <v>65</v>
      </c>
      <c r="D12" s="7" t="s">
        <v>30</v>
      </c>
      <c r="E12" s="8"/>
      <c r="F12" s="19"/>
    </row>
    <row r="13" spans="1:6" ht="24">
      <c r="A13" s="7" t="s">
        <v>24</v>
      </c>
      <c r="B13" s="7" t="s">
        <v>60</v>
      </c>
      <c r="C13" s="7" t="s">
        <v>25</v>
      </c>
      <c r="D13" s="7" t="s">
        <v>9</v>
      </c>
      <c r="E13" s="8">
        <v>2</v>
      </c>
      <c r="F13" s="19"/>
    </row>
    <row r="14" spans="1:6" ht="30.75">
      <c r="A14" s="7" t="s">
        <v>26</v>
      </c>
      <c r="B14" s="7" t="s">
        <v>60</v>
      </c>
      <c r="C14" s="7" t="s">
        <v>66</v>
      </c>
      <c r="D14" s="7" t="s">
        <v>27</v>
      </c>
      <c r="E14" s="8">
        <v>1</v>
      </c>
      <c r="F14" s="19"/>
    </row>
    <row r="15" spans="1:6" ht="30.75">
      <c r="A15" s="7" t="s">
        <v>28</v>
      </c>
      <c r="B15" s="7" t="s">
        <v>60</v>
      </c>
      <c r="C15" s="7" t="s">
        <v>29</v>
      </c>
      <c r="D15" s="7" t="s">
        <v>30</v>
      </c>
      <c r="E15" s="8"/>
      <c r="F15" s="19"/>
    </row>
    <row r="16" spans="1:6" s="2" customFormat="1" ht="24">
      <c r="A16" s="7" t="s">
        <v>31</v>
      </c>
      <c r="B16" s="7" t="s">
        <v>60</v>
      </c>
      <c r="C16" s="7" t="s">
        <v>32</v>
      </c>
      <c r="D16" s="7" t="s">
        <v>18</v>
      </c>
      <c r="E16" s="8">
        <v>2</v>
      </c>
      <c r="F16" s="19"/>
    </row>
    <row r="17" spans="1:6" ht="24">
      <c r="A17" s="7" t="s">
        <v>33</v>
      </c>
      <c r="B17" s="7" t="s">
        <v>60</v>
      </c>
      <c r="C17" s="7" t="s">
        <v>34</v>
      </c>
      <c r="D17" s="7" t="s">
        <v>35</v>
      </c>
      <c r="E17" s="8">
        <v>1</v>
      </c>
      <c r="F17" s="19">
        <v>12</v>
      </c>
    </row>
    <row r="18" spans="1:6" s="2" customFormat="1" ht="30.75">
      <c r="A18" s="7" t="s">
        <v>36</v>
      </c>
      <c r="B18" s="7" t="s">
        <v>60</v>
      </c>
      <c r="C18" s="7" t="s">
        <v>37</v>
      </c>
      <c r="D18" s="7" t="s">
        <v>18</v>
      </c>
      <c r="E18" s="8"/>
      <c r="F18" s="19">
        <v>12</v>
      </c>
    </row>
    <row r="19" spans="1:6" ht="30.75">
      <c r="A19" s="7" t="s">
        <v>38</v>
      </c>
      <c r="B19" s="7" t="s">
        <v>60</v>
      </c>
      <c r="C19" s="7" t="s">
        <v>39</v>
      </c>
      <c r="D19" s="7" t="s">
        <v>9</v>
      </c>
      <c r="E19" s="8">
        <v>1</v>
      </c>
      <c r="F19" s="19"/>
    </row>
    <row r="20" spans="1:6" ht="30.75">
      <c r="A20" s="7" t="s">
        <v>40</v>
      </c>
      <c r="B20" s="7" t="s">
        <v>60</v>
      </c>
      <c r="C20" s="7" t="s">
        <v>41</v>
      </c>
      <c r="D20" s="7" t="s">
        <v>9</v>
      </c>
      <c r="E20" s="8"/>
      <c r="F20" s="8"/>
    </row>
    <row r="21" spans="1:6" ht="21.75">
      <c r="A21" s="7" t="s">
        <v>42</v>
      </c>
      <c r="B21" s="7" t="s">
        <v>60</v>
      </c>
      <c r="C21" s="7" t="s">
        <v>43</v>
      </c>
      <c r="D21" s="7" t="s">
        <v>9</v>
      </c>
      <c r="E21" s="8">
        <v>1</v>
      </c>
      <c r="F21" s="8"/>
    </row>
    <row r="22" spans="1:6" ht="24">
      <c r="A22" s="7" t="s">
        <v>44</v>
      </c>
      <c r="B22" s="7" t="s">
        <v>60</v>
      </c>
      <c r="C22" s="7" t="s">
        <v>45</v>
      </c>
      <c r="D22" s="7" t="s">
        <v>9</v>
      </c>
      <c r="E22" s="8">
        <v>1</v>
      </c>
      <c r="F22" s="19"/>
    </row>
    <row r="23" spans="1:6" ht="30.75">
      <c r="A23" s="7" t="s">
        <v>46</v>
      </c>
      <c r="B23" s="7" t="s">
        <v>60</v>
      </c>
      <c r="C23" s="7" t="s">
        <v>47</v>
      </c>
      <c r="D23" s="7" t="s">
        <v>18</v>
      </c>
      <c r="E23" s="8">
        <v>3</v>
      </c>
      <c r="F23" s="19"/>
    </row>
    <row r="24" spans="4:6" ht="30.75">
      <c r="D24" s="5" t="s">
        <v>48</v>
      </c>
      <c r="E24" s="11">
        <f>SUM(E4:E23)</f>
        <v>30</v>
      </c>
      <c r="F24" s="20">
        <f>SUM(F4:F23)</f>
        <v>60</v>
      </c>
    </row>
    <row r="25" spans="5:6" ht="24">
      <c r="E25" s="5" t="s">
        <v>5</v>
      </c>
      <c r="F25" s="18" t="s">
        <v>6</v>
      </c>
    </row>
    <row r="26" ht="14.25">
      <c r="F26" s="1">
        <f>TRUNC(F24/24,0)</f>
        <v>2</v>
      </c>
    </row>
    <row r="27" ht="14.25">
      <c r="F27" s="1">
        <f>F24-F26*24</f>
        <v>12</v>
      </c>
    </row>
    <row r="28" spans="5:6" ht="17.25">
      <c r="E28" s="12" t="s">
        <v>49</v>
      </c>
      <c r="F28" s="13">
        <f>E24+F26</f>
        <v>32</v>
      </c>
    </row>
    <row r="29" spans="5:6" ht="17.25">
      <c r="E29" s="14" t="s">
        <v>50</v>
      </c>
      <c r="F29" s="15">
        <f>F27</f>
        <v>12</v>
      </c>
    </row>
  </sheetData>
  <sheetProtection selectLockedCells="1" selectUnlockedCells="1"/>
  <mergeCells count="5">
    <mergeCell ref="A2:A3"/>
    <mergeCell ref="B2:B3"/>
    <mergeCell ref="C2:C3"/>
    <mergeCell ref="D2:D3"/>
    <mergeCell ref="E2:F2"/>
  </mergeCells>
  <printOptions/>
  <pageMargins left="0.3902777777777778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B1">
      <selection activeCell="I2" sqref="I2"/>
    </sheetView>
  </sheetViews>
  <sheetFormatPr defaultColWidth="9.140625" defaultRowHeight="12.75"/>
  <cols>
    <col min="1" max="1" width="11.7109375" style="21" customWidth="1"/>
    <col min="2" max="2" width="17.140625" style="2" customWidth="1"/>
    <col min="3" max="3" width="13.421875" style="2" customWidth="1"/>
    <col min="4" max="4" width="18.8515625" style="22" customWidth="1"/>
    <col min="5" max="5" width="11.28125" style="2" customWidth="1"/>
    <col min="6" max="8" width="0" style="2" hidden="1" customWidth="1"/>
    <col min="9" max="10" width="13.7109375" style="1" customWidth="1"/>
    <col min="11" max="247" width="9.140625" style="2" customWidth="1"/>
    <col min="248" max="16384" width="9.140625" style="1" customWidth="1"/>
  </cols>
  <sheetData>
    <row r="1" spans="2:5" ht="14.25">
      <c r="B1" s="2" t="s">
        <v>67</v>
      </c>
      <c r="D1" s="23" t="s">
        <v>5</v>
      </c>
      <c r="E1" s="24" t="e">
        <f>#REF!</f>
        <v>#REF!</v>
      </c>
    </row>
    <row r="2" spans="1:10" ht="26.25" customHeight="1">
      <c r="A2" s="25" t="s">
        <v>53</v>
      </c>
      <c r="B2" s="3" t="s">
        <v>2</v>
      </c>
      <c r="C2" s="3" t="s">
        <v>68</v>
      </c>
      <c r="D2" s="26" t="s">
        <v>2</v>
      </c>
      <c r="E2" s="3" t="s">
        <v>55</v>
      </c>
      <c r="F2" s="3" t="s">
        <v>69</v>
      </c>
      <c r="G2" s="3" t="s">
        <v>70</v>
      </c>
      <c r="H2" s="3" t="s">
        <v>71</v>
      </c>
      <c r="I2" s="3" t="s">
        <v>56</v>
      </c>
      <c r="J2" s="3"/>
    </row>
    <row r="3" spans="1:10" ht="14.25" customHeight="1">
      <c r="A3" s="25"/>
      <c r="B3" s="3"/>
      <c r="C3" s="3"/>
      <c r="D3" s="26"/>
      <c r="E3" s="3"/>
      <c r="F3" s="3"/>
      <c r="G3" s="3"/>
      <c r="H3" s="3"/>
      <c r="I3" s="5" t="s">
        <v>5</v>
      </c>
      <c r="J3" s="3" t="s">
        <v>6</v>
      </c>
    </row>
    <row r="4" spans="1:10" ht="20.25" customHeight="1">
      <c r="A4" s="27" t="s">
        <v>59</v>
      </c>
      <c r="B4" s="28" t="s">
        <v>61</v>
      </c>
      <c r="C4" s="4" t="s">
        <v>72</v>
      </c>
      <c r="D4" s="29" t="s">
        <v>73</v>
      </c>
      <c r="E4" s="7" t="s">
        <v>74</v>
      </c>
      <c r="F4" s="2" t="e">
        <f>IF(#REF!&lt;#REF!*18,"Attenzione!","")</f>
        <v>#REF!</v>
      </c>
      <c r="G4" s="2" t="e">
        <f>IF(#REF!&gt;#REF!,"Attenzione!","")</f>
        <v>#REF!</v>
      </c>
      <c r="H4" s="2" t="s">
        <v>75</v>
      </c>
      <c r="I4" s="8"/>
      <c r="J4" s="9">
        <v>6</v>
      </c>
    </row>
    <row r="5" spans="1:10" ht="20.25" customHeight="1">
      <c r="A5" s="27" t="s">
        <v>59</v>
      </c>
      <c r="B5" s="28" t="s">
        <v>61</v>
      </c>
      <c r="C5" s="4" t="s">
        <v>76</v>
      </c>
      <c r="D5" s="29" t="s">
        <v>77</v>
      </c>
      <c r="E5" s="7" t="s">
        <v>74</v>
      </c>
      <c r="F5" s="2" t="e">
        <f>IF(#REF!&lt;#REF!*18,"Attenzione!","")</f>
        <v>#REF!</v>
      </c>
      <c r="G5" s="2" t="e">
        <f>IF(#REF!&gt;#REF!,"Attenzione!","")</f>
        <v>#REF!</v>
      </c>
      <c r="I5" s="8"/>
      <c r="J5" s="9">
        <v>-6</v>
      </c>
    </row>
    <row r="6" spans="1:10" ht="20.25" customHeight="1">
      <c r="A6" s="27" t="s">
        <v>62</v>
      </c>
      <c r="B6" s="28" t="s">
        <v>63</v>
      </c>
      <c r="C6" s="4" t="s">
        <v>78</v>
      </c>
      <c r="D6" s="29" t="s">
        <v>79</v>
      </c>
      <c r="E6" s="7" t="s">
        <v>12</v>
      </c>
      <c r="F6" s="2" t="e">
        <f>IF(#REF!&lt;#REF!*18,"Attenzione!","")</f>
        <v>#REF!</v>
      </c>
      <c r="G6" s="2" t="e">
        <f>IF(#REF!&gt;#REF!,"Attenzione!","")</f>
        <v>#REF!</v>
      </c>
      <c r="I6" s="8">
        <v>1</v>
      </c>
      <c r="J6" s="9">
        <v>12</v>
      </c>
    </row>
    <row r="7" spans="1:10" ht="20.25" customHeight="1">
      <c r="A7" s="27" t="s">
        <v>62</v>
      </c>
      <c r="B7" s="28" t="s">
        <v>63</v>
      </c>
      <c r="C7" s="4" t="s">
        <v>80</v>
      </c>
      <c r="D7" s="29"/>
      <c r="E7" s="7" t="s">
        <v>81</v>
      </c>
      <c r="F7" s="2" t="e">
        <f>IF(#REF!&lt;#REF!*18,"Attenzione!","")</f>
        <v>#REF!</v>
      </c>
      <c r="G7" s="2" t="e">
        <f>IF(#REF!&gt;#REF!,"Attenzione!","")</f>
        <v>#REF!</v>
      </c>
      <c r="I7" s="8"/>
      <c r="J7" s="9">
        <v>9</v>
      </c>
    </row>
    <row r="8" spans="1:10" ht="20.25" customHeight="1">
      <c r="A8" s="27" t="s">
        <v>13</v>
      </c>
      <c r="B8" s="28" t="s">
        <v>14</v>
      </c>
      <c r="C8" s="4" t="s">
        <v>82</v>
      </c>
      <c r="D8" s="29" t="s">
        <v>83</v>
      </c>
      <c r="E8" s="27" t="s">
        <v>15</v>
      </c>
      <c r="F8" s="2" t="e">
        <f>IF(#REF!&lt;#REF!*18,"Attenzione!","")</f>
        <v>#REF!</v>
      </c>
      <c r="G8" s="2" t="e">
        <f>IF(#REF!&gt;#REF!,"Attenzione!","")</f>
        <v>#REF!</v>
      </c>
      <c r="I8" s="8"/>
      <c r="J8" s="9"/>
    </row>
    <row r="9" spans="1:10" ht="20.25" customHeight="1">
      <c r="A9" s="27" t="s">
        <v>13</v>
      </c>
      <c r="B9" s="28" t="s">
        <v>14</v>
      </c>
      <c r="C9" s="4" t="s">
        <v>84</v>
      </c>
      <c r="D9" s="29" t="s">
        <v>85</v>
      </c>
      <c r="E9" s="7" t="s">
        <v>86</v>
      </c>
      <c r="F9" s="2" t="e">
        <f>IF(#REF!&lt;#REF!*18,"Attenzione!","")</f>
        <v>#REF!</v>
      </c>
      <c r="G9" s="2" t="e">
        <f>IF(#REF!&gt;#REF!,"Attenzione!","")</f>
        <v>#REF!</v>
      </c>
      <c r="I9" s="8"/>
      <c r="J9" s="9">
        <v>9</v>
      </c>
    </row>
    <row r="10" spans="1:10" ht="20.25" customHeight="1">
      <c r="A10" s="27" t="s">
        <v>16</v>
      </c>
      <c r="B10" s="28" t="s">
        <v>17</v>
      </c>
      <c r="C10" s="4" t="s">
        <v>87</v>
      </c>
      <c r="D10" s="29" t="s">
        <v>88</v>
      </c>
      <c r="E10" s="7" t="s">
        <v>18</v>
      </c>
      <c r="F10" s="2" t="e">
        <f>IF(#REF!&lt;#REF!*18,"Attenzione!","")</f>
        <v>#REF!</v>
      </c>
      <c r="G10" s="2" t="e">
        <f>IF(#REF!&gt;#REF!,"Attenzione!","")</f>
        <v>#REF!</v>
      </c>
      <c r="I10" s="8">
        <v>1</v>
      </c>
      <c r="J10" s="9"/>
    </row>
    <row r="11" spans="1:10" ht="20.25" customHeight="1">
      <c r="A11" s="27" t="s">
        <v>19</v>
      </c>
      <c r="B11" s="28" t="s">
        <v>20</v>
      </c>
      <c r="C11" s="4" t="s">
        <v>89</v>
      </c>
      <c r="D11" s="29" t="s">
        <v>90</v>
      </c>
      <c r="E11" s="7" t="s">
        <v>18</v>
      </c>
      <c r="F11" s="2" t="e">
        <f>IF(#REF!&lt;#REF!*18,"Attenzione!","")</f>
        <v>#REF!</v>
      </c>
      <c r="G11" s="2" t="e">
        <f>IF(#REF!&gt;#REF!,"Attenzione!","")</f>
        <v>#REF!</v>
      </c>
      <c r="I11" s="8">
        <v>2</v>
      </c>
      <c r="J11" s="8"/>
    </row>
    <row r="12" spans="1:10" ht="20.25" customHeight="1">
      <c r="A12" s="27" t="s">
        <v>64</v>
      </c>
      <c r="B12" s="28" t="s">
        <v>65</v>
      </c>
      <c r="C12" s="4" t="s">
        <v>91</v>
      </c>
      <c r="D12" s="29" t="s">
        <v>92</v>
      </c>
      <c r="E12" s="7" t="s">
        <v>30</v>
      </c>
      <c r="F12" s="2" t="e">
        <f>IF(#REF!&lt;#REF!*18,"Attenzione!","")</f>
        <v>#REF!</v>
      </c>
      <c r="G12" s="2" t="e">
        <f>IF(#REF!&gt;#REF!,"Attenzione!","")</f>
        <v>#REF!</v>
      </c>
      <c r="I12" s="8"/>
      <c r="J12" s="8"/>
    </row>
    <row r="13" spans="1:10" ht="20.25" customHeight="1">
      <c r="A13" s="27" t="s">
        <v>64</v>
      </c>
      <c r="B13" s="28" t="s">
        <v>65</v>
      </c>
      <c r="C13" s="4" t="s">
        <v>93</v>
      </c>
      <c r="D13" s="29" t="s">
        <v>94</v>
      </c>
      <c r="E13" s="7" t="s">
        <v>95</v>
      </c>
      <c r="F13" s="2" t="e">
        <f>IF(#REF!&lt;#REF!*18,"Attenzione!","")</f>
        <v>#REF!</v>
      </c>
      <c r="G13" s="2" t="e">
        <f>IF(#REF!&gt;#REF!,"Attenzione!","")</f>
        <v>#REF!</v>
      </c>
      <c r="I13" s="8"/>
      <c r="J13" s="8"/>
    </row>
    <row r="14" spans="1:10" ht="20.25" customHeight="1">
      <c r="A14" s="27" t="s">
        <v>24</v>
      </c>
      <c r="B14" s="28" t="s">
        <v>25</v>
      </c>
      <c r="C14" s="4" t="s">
        <v>96</v>
      </c>
      <c r="D14" s="29" t="s">
        <v>97</v>
      </c>
      <c r="E14" s="7" t="s">
        <v>9</v>
      </c>
      <c r="F14" s="2" t="e">
        <f>IF(#REF!&lt;#REF!*18,"Attenzione!","")</f>
        <v>#REF!</v>
      </c>
      <c r="G14" s="2" t="e">
        <f>IF(#REF!&gt;#REF!,"Attenzione!","")</f>
        <v>#REF!</v>
      </c>
      <c r="I14" s="8">
        <v>2</v>
      </c>
      <c r="J14" s="8"/>
    </row>
    <row r="15" spans="1:10" ht="20.25" customHeight="1">
      <c r="A15" s="27" t="s">
        <v>26</v>
      </c>
      <c r="B15" s="28" t="s">
        <v>66</v>
      </c>
      <c r="C15" s="4" t="s">
        <v>98</v>
      </c>
      <c r="D15" s="29" t="s">
        <v>99</v>
      </c>
      <c r="E15" s="7" t="s">
        <v>27</v>
      </c>
      <c r="F15" s="2" t="e">
        <f>IF(#REF!&lt;#REF!*18,"Attenzione!","")</f>
        <v>#REF!</v>
      </c>
      <c r="G15" s="2" t="e">
        <f>IF(#REF!&gt;#REF!,"Attenzione!","")</f>
        <v>#REF!</v>
      </c>
      <c r="I15" s="8"/>
      <c r="J15" s="8">
        <v>9</v>
      </c>
    </row>
    <row r="16" spans="1:10" ht="20.25" customHeight="1">
      <c r="A16" s="27" t="s">
        <v>28</v>
      </c>
      <c r="B16" s="28" t="s">
        <v>29</v>
      </c>
      <c r="C16" s="4" t="s">
        <v>100</v>
      </c>
      <c r="D16" s="29" t="s">
        <v>101</v>
      </c>
      <c r="E16" s="7" t="s">
        <v>102</v>
      </c>
      <c r="F16" s="2" t="e">
        <f>IF(#REF!&lt;#REF!*18,"Attenzione!","")</f>
        <v>#REF!</v>
      </c>
      <c r="G16" s="2" t="e">
        <f>IF(#REF!&gt;#REF!,"Attenzione!","")</f>
        <v>#REF!</v>
      </c>
      <c r="I16" s="8"/>
      <c r="J16" s="8">
        <v>9</v>
      </c>
    </row>
    <row r="17" spans="1:10" ht="20.25" customHeight="1">
      <c r="A17" s="27" t="s">
        <v>31</v>
      </c>
      <c r="B17" s="28" t="s">
        <v>32</v>
      </c>
      <c r="C17" s="4" t="s">
        <v>103</v>
      </c>
      <c r="D17" s="29" t="s">
        <v>104</v>
      </c>
      <c r="E17" s="7" t="s">
        <v>18</v>
      </c>
      <c r="F17" s="2" t="e">
        <f>IF(#REF!&lt;#REF!*18,"Attenzione!","")</f>
        <v>#REF!</v>
      </c>
      <c r="G17" s="2" t="e">
        <f>IF(#REF!&gt;#REF!,"Attenzione!","")</f>
        <v>#REF!</v>
      </c>
      <c r="I17" s="8">
        <v>2</v>
      </c>
      <c r="J17" s="8">
        <v>9</v>
      </c>
    </row>
    <row r="18" spans="1:10" ht="20.25" customHeight="1">
      <c r="A18" s="27" t="s">
        <v>33</v>
      </c>
      <c r="B18" s="28" t="s">
        <v>34</v>
      </c>
      <c r="C18" s="4" t="s">
        <v>105</v>
      </c>
      <c r="D18" s="29" t="s">
        <v>106</v>
      </c>
      <c r="E18" s="7" t="s">
        <v>35</v>
      </c>
      <c r="F18" s="2" t="e">
        <f>IF(#REF!&lt;#REF!*18,"Attenzione!","")</f>
        <v>#REF!</v>
      </c>
      <c r="G18" s="2" t="e">
        <f>IF(#REF!&gt;#REF!,"Attenzione!","")</f>
        <v>#REF!</v>
      </c>
      <c r="I18" s="8"/>
      <c r="J18" s="9"/>
    </row>
    <row r="19" spans="1:10" ht="20.25" customHeight="1">
      <c r="A19" s="27" t="s">
        <v>36</v>
      </c>
      <c r="B19" s="28" t="s">
        <v>37</v>
      </c>
      <c r="C19" s="4" t="s">
        <v>107</v>
      </c>
      <c r="D19" s="29" t="s">
        <v>108</v>
      </c>
      <c r="E19" s="7" t="s">
        <v>18</v>
      </c>
      <c r="F19" s="2" t="e">
        <f>IF(#REF!&lt;#REF!*18,"Attenzione!","")</f>
        <v>#REF!</v>
      </c>
      <c r="G19" s="2" t="e">
        <f>IF(#REF!&gt;#REF!,"Attenzione!","")</f>
        <v>#REF!</v>
      </c>
      <c r="I19" s="8">
        <v>3</v>
      </c>
      <c r="J19" s="9"/>
    </row>
    <row r="20" spans="1:10" ht="20.25" customHeight="1">
      <c r="A20" s="27" t="s">
        <v>38</v>
      </c>
      <c r="B20" s="28" t="s">
        <v>39</v>
      </c>
      <c r="C20" s="4" t="s">
        <v>109</v>
      </c>
      <c r="D20" s="29" t="s">
        <v>39</v>
      </c>
      <c r="E20" s="7" t="s">
        <v>9</v>
      </c>
      <c r="F20" s="2" t="e">
        <f>IF(#REF!&lt;#REF!*18,"Attenzione!","")</f>
        <v>#REF!</v>
      </c>
      <c r="G20" s="2" t="e">
        <f>IF(#REF!&gt;#REF!,"Attenzione!","")</f>
        <v>#REF!</v>
      </c>
      <c r="H20" s="30" t="s">
        <v>110</v>
      </c>
      <c r="I20" s="8">
        <v>4</v>
      </c>
      <c r="J20" s="9"/>
    </row>
    <row r="21" spans="1:10" ht="20.25" customHeight="1">
      <c r="A21" s="27" t="s">
        <v>40</v>
      </c>
      <c r="B21" s="28" t="s">
        <v>41</v>
      </c>
      <c r="C21" s="4" t="s">
        <v>111</v>
      </c>
      <c r="D21" s="29" t="s">
        <v>41</v>
      </c>
      <c r="E21" s="7" t="s">
        <v>9</v>
      </c>
      <c r="F21" s="2" t="e">
        <f>IF(#REF!&lt;#REF!*18,"Attenzione!","")</f>
        <v>#REF!</v>
      </c>
      <c r="G21" s="2" t="e">
        <f>IF(#REF!&gt;#REF!,"Attenzione!","")</f>
        <v>#REF!</v>
      </c>
      <c r="I21" s="8">
        <v>3</v>
      </c>
      <c r="J21" s="9"/>
    </row>
    <row r="22" spans="1:10" ht="20.25" customHeight="1">
      <c r="A22" s="27" t="s">
        <v>42</v>
      </c>
      <c r="B22" s="28" t="s">
        <v>43</v>
      </c>
      <c r="C22" s="4" t="s">
        <v>112</v>
      </c>
      <c r="D22" s="29" t="s">
        <v>113</v>
      </c>
      <c r="E22" s="7" t="s">
        <v>9</v>
      </c>
      <c r="F22" s="2" t="e">
        <f>IF(#REF!&lt;#REF!*18,"Attenzione!","")</f>
        <v>#REF!</v>
      </c>
      <c r="G22" s="2" t="e">
        <f>IF(#REF!&gt;#REF!,"Attenzione!","")</f>
        <v>#REF!</v>
      </c>
      <c r="H22" s="31" t="s">
        <v>114</v>
      </c>
      <c r="I22" s="8">
        <v>1</v>
      </c>
      <c r="J22" s="9">
        <v>9</v>
      </c>
    </row>
    <row r="23" spans="1:10" ht="20.25" customHeight="1">
      <c r="A23" s="27" t="s">
        <v>44</v>
      </c>
      <c r="B23" s="28" t="s">
        <v>45</v>
      </c>
      <c r="C23" s="4" t="s">
        <v>115</v>
      </c>
      <c r="D23" s="29" t="s">
        <v>116</v>
      </c>
      <c r="E23" s="7" t="s">
        <v>9</v>
      </c>
      <c r="F23" s="2" t="e">
        <f>IF(#REF!&lt;#REF!*18,"Attenzione!","")</f>
        <v>#REF!</v>
      </c>
      <c r="G23" s="2" t="e">
        <f>IF(#REF!&gt;#REF!,"Attenzione!","")</f>
        <v>#REF!</v>
      </c>
      <c r="I23" s="8">
        <v>1</v>
      </c>
      <c r="J23" s="9">
        <v>9</v>
      </c>
    </row>
    <row r="24" spans="1:10" ht="20.25" customHeight="1">
      <c r="A24" s="27" t="s">
        <v>46</v>
      </c>
      <c r="B24" s="28" t="s">
        <v>47</v>
      </c>
      <c r="C24" s="4" t="s">
        <v>117</v>
      </c>
      <c r="D24" s="29" t="s">
        <v>118</v>
      </c>
      <c r="E24" s="7" t="s">
        <v>18</v>
      </c>
      <c r="F24" s="2" t="e">
        <f>IF(#REF!&lt;#REF!*18,"Attenzione!","")</f>
        <v>#REF!</v>
      </c>
      <c r="G24" s="2" t="e">
        <f>IF(#REF!&gt;#REF!,"Attenzione!","")</f>
        <v>#REF!</v>
      </c>
      <c r="H24" s="23" t="s">
        <v>119</v>
      </c>
      <c r="I24" s="8">
        <v>1</v>
      </c>
      <c r="J24" s="9"/>
    </row>
    <row r="25" spans="5:10" ht="21.75">
      <c r="E25" s="5" t="s">
        <v>48</v>
      </c>
      <c r="I25" s="32">
        <f>SUM(I4:I24)</f>
        <v>21</v>
      </c>
      <c r="J25" s="33">
        <f>SUM(J4:J24)</f>
        <v>75</v>
      </c>
    </row>
    <row r="26" spans="9:10" ht="21.75">
      <c r="I26" s="34" t="s">
        <v>5</v>
      </c>
      <c r="J26" s="35" t="s">
        <v>6</v>
      </c>
    </row>
    <row r="27" ht="14.25">
      <c r="J27" s="1">
        <f>TRUNC(J25/18,0)</f>
        <v>4</v>
      </c>
    </row>
    <row r="28" ht="14.25">
      <c r="J28" s="1">
        <f>J25-J27*18</f>
        <v>3</v>
      </c>
    </row>
    <row r="29" spans="9:10" ht="17.25">
      <c r="I29" s="12" t="s">
        <v>49</v>
      </c>
      <c r="J29" s="13">
        <f>I25+J27</f>
        <v>25</v>
      </c>
    </row>
    <row r="30" spans="9:10" ht="17.25">
      <c r="I30" s="14" t="s">
        <v>50</v>
      </c>
      <c r="J30" s="15">
        <f>J28</f>
        <v>3</v>
      </c>
    </row>
  </sheetData>
  <sheetProtection selectLockedCells="1" selectUnlockedCells="1"/>
  <mergeCells count="9"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rintOptions/>
  <pageMargins left="0.39375" right="0.15763888888888888" top="0.5118055555555555" bottom="0.1597222222222222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28" sqref="F28"/>
    </sheetView>
  </sheetViews>
  <sheetFormatPr defaultColWidth="9.140625" defaultRowHeight="12.75"/>
  <cols>
    <col min="1" max="1" width="14.140625" style="1" customWidth="1"/>
    <col min="2" max="2" width="9.00390625" style="1" customWidth="1"/>
    <col min="3" max="3" width="17.57421875" style="1" customWidth="1"/>
    <col min="4" max="4" width="0" style="1" hidden="1" customWidth="1"/>
    <col min="5" max="5" width="10.8515625" style="1" customWidth="1"/>
    <col min="6" max="6" width="26.7109375" style="36" customWidth="1"/>
    <col min="7" max="8" width="13.7109375" style="1" customWidth="1"/>
    <col min="9" max="16384" width="9.00390625" style="1" customWidth="1"/>
  </cols>
  <sheetData>
    <row r="1" spans="3:6" ht="14.25">
      <c r="C1" s="1" t="s">
        <v>120</v>
      </c>
      <c r="F1" s="36" t="s">
        <v>5</v>
      </c>
    </row>
    <row r="2" spans="1:8" ht="30.75" customHeight="1">
      <c r="A2" s="3" t="s">
        <v>53</v>
      </c>
      <c r="B2" s="3" t="s">
        <v>54</v>
      </c>
      <c r="C2" s="3" t="s">
        <v>2</v>
      </c>
      <c r="D2" s="3" t="s">
        <v>68</v>
      </c>
      <c r="E2" s="3" t="s">
        <v>54</v>
      </c>
      <c r="F2" s="25" t="s">
        <v>2</v>
      </c>
      <c r="G2" s="3" t="s">
        <v>4</v>
      </c>
      <c r="H2" s="3"/>
    </row>
    <row r="3" spans="1:8" ht="57.75" customHeight="1">
      <c r="A3" s="3"/>
      <c r="B3" s="3"/>
      <c r="C3" s="3"/>
      <c r="D3" s="3"/>
      <c r="E3" s="3"/>
      <c r="F3" s="25"/>
      <c r="G3" s="5" t="s">
        <v>5</v>
      </c>
      <c r="H3" s="3" t="s">
        <v>6</v>
      </c>
    </row>
    <row r="4" spans="1:8" ht="30.75">
      <c r="A4" s="7" t="s">
        <v>121</v>
      </c>
      <c r="B4" s="7" t="s">
        <v>122</v>
      </c>
      <c r="C4" s="7" t="s">
        <v>123</v>
      </c>
      <c r="D4" s="7" t="s">
        <v>124</v>
      </c>
      <c r="E4" s="7" t="s">
        <v>125</v>
      </c>
      <c r="F4" s="25" t="s">
        <v>126</v>
      </c>
      <c r="G4" s="8"/>
      <c r="H4" s="7">
        <v>9</v>
      </c>
    </row>
    <row r="5" spans="1:8" ht="30.75">
      <c r="A5" s="7" t="s">
        <v>127</v>
      </c>
      <c r="B5" s="7" t="s">
        <v>122</v>
      </c>
      <c r="C5" s="7" t="s">
        <v>128</v>
      </c>
      <c r="D5" s="7" t="s">
        <v>129</v>
      </c>
      <c r="E5" s="7" t="s">
        <v>125</v>
      </c>
      <c r="F5" s="25" t="s">
        <v>130</v>
      </c>
      <c r="G5" s="8">
        <v>3</v>
      </c>
      <c r="H5" s="7">
        <v>14</v>
      </c>
    </row>
    <row r="6" spans="1:8" ht="30.75">
      <c r="A6" s="7" t="s">
        <v>131</v>
      </c>
      <c r="B6" s="7" t="s">
        <v>122</v>
      </c>
      <c r="C6" s="7" t="s">
        <v>132</v>
      </c>
      <c r="D6" s="7" t="s">
        <v>133</v>
      </c>
      <c r="E6" s="7" t="s">
        <v>134</v>
      </c>
      <c r="F6" s="25" t="s">
        <v>135</v>
      </c>
      <c r="G6" s="8">
        <v>1</v>
      </c>
      <c r="H6" s="7">
        <v>9</v>
      </c>
    </row>
    <row r="7" spans="1:8" ht="30.75">
      <c r="A7" s="7" t="s">
        <v>131</v>
      </c>
      <c r="B7" s="7" t="s">
        <v>122</v>
      </c>
      <c r="C7" s="7" t="s">
        <v>132</v>
      </c>
      <c r="D7" s="7" t="s">
        <v>136</v>
      </c>
      <c r="E7" s="7" t="s">
        <v>137</v>
      </c>
      <c r="F7" s="25" t="s">
        <v>138</v>
      </c>
      <c r="G7" s="8">
        <v>2</v>
      </c>
      <c r="H7" s="7"/>
    </row>
    <row r="8" spans="1:8" ht="30.75">
      <c r="A8" s="7" t="s">
        <v>131</v>
      </c>
      <c r="B8" s="7" t="s">
        <v>122</v>
      </c>
      <c r="C8" s="7" t="s">
        <v>132</v>
      </c>
      <c r="D8" s="7" t="s">
        <v>139</v>
      </c>
      <c r="E8" s="7" t="s">
        <v>134</v>
      </c>
      <c r="F8" s="25" t="s">
        <v>140</v>
      </c>
      <c r="G8" s="8"/>
      <c r="H8" s="7">
        <v>9</v>
      </c>
    </row>
    <row r="9" spans="1:8" ht="30.75">
      <c r="A9" s="7" t="s">
        <v>131</v>
      </c>
      <c r="B9" s="7" t="s">
        <v>122</v>
      </c>
      <c r="C9" s="7" t="s">
        <v>132</v>
      </c>
      <c r="D9" s="7" t="s">
        <v>141</v>
      </c>
      <c r="E9" s="7" t="s">
        <v>142</v>
      </c>
      <c r="F9" s="25" t="s">
        <v>143</v>
      </c>
      <c r="G9" s="8">
        <v>1</v>
      </c>
      <c r="H9" s="7"/>
    </row>
    <row r="10" spans="1:8" ht="30.75">
      <c r="A10" s="7" t="s">
        <v>131</v>
      </c>
      <c r="B10" s="7" t="s">
        <v>122</v>
      </c>
      <c r="C10" s="7" t="s">
        <v>132</v>
      </c>
      <c r="D10" s="7" t="s">
        <v>144</v>
      </c>
      <c r="E10" s="7" t="s">
        <v>142</v>
      </c>
      <c r="F10" s="25" t="s">
        <v>145</v>
      </c>
      <c r="G10" s="8">
        <v>2</v>
      </c>
      <c r="H10" s="7"/>
    </row>
    <row r="11" spans="1:8" ht="30.75">
      <c r="A11" s="7" t="s">
        <v>146</v>
      </c>
      <c r="B11" s="7" t="s">
        <v>122</v>
      </c>
      <c r="C11" s="7" t="s">
        <v>147</v>
      </c>
      <c r="D11" s="7" t="s">
        <v>148</v>
      </c>
      <c r="E11" s="7" t="s">
        <v>137</v>
      </c>
      <c r="F11" s="25" t="s">
        <v>149</v>
      </c>
      <c r="G11" s="8"/>
      <c r="H11" s="8">
        <v>9</v>
      </c>
    </row>
    <row r="12" spans="1:8" ht="30.75">
      <c r="A12" s="7" t="s">
        <v>146</v>
      </c>
      <c r="B12" s="7" t="s">
        <v>122</v>
      </c>
      <c r="C12" s="7" t="s">
        <v>147</v>
      </c>
      <c r="D12" s="7" t="s">
        <v>150</v>
      </c>
      <c r="E12" s="7" t="s">
        <v>151</v>
      </c>
      <c r="F12" s="25" t="s">
        <v>152</v>
      </c>
      <c r="G12" s="8"/>
      <c r="H12" s="7">
        <v>9</v>
      </c>
    </row>
    <row r="13" spans="1:8" ht="30.75">
      <c r="A13" s="7" t="s">
        <v>146</v>
      </c>
      <c r="B13" s="7" t="s">
        <v>122</v>
      </c>
      <c r="C13" s="7" t="s">
        <v>147</v>
      </c>
      <c r="D13" s="7" t="s">
        <v>153</v>
      </c>
      <c r="E13" s="7" t="s">
        <v>154</v>
      </c>
      <c r="F13" s="25" t="s">
        <v>155</v>
      </c>
      <c r="G13" s="8">
        <v>1</v>
      </c>
      <c r="H13" s="7"/>
    </row>
    <row r="14" spans="1:8" ht="30.75">
      <c r="A14" s="7" t="s">
        <v>156</v>
      </c>
      <c r="B14" s="7" t="s">
        <v>122</v>
      </c>
      <c r="C14" s="7" t="s">
        <v>157</v>
      </c>
      <c r="D14" s="7" t="s">
        <v>158</v>
      </c>
      <c r="E14" s="7" t="s">
        <v>159</v>
      </c>
      <c r="F14" s="25" t="s">
        <v>160</v>
      </c>
      <c r="G14" s="37"/>
      <c r="H14" s="7">
        <v>-9</v>
      </c>
    </row>
    <row r="15" spans="1:8" ht="30.75">
      <c r="A15" s="7" t="s">
        <v>156</v>
      </c>
      <c r="B15" s="7" t="s">
        <v>122</v>
      </c>
      <c r="C15" s="7" t="s">
        <v>157</v>
      </c>
      <c r="D15" s="7" t="s">
        <v>161</v>
      </c>
      <c r="E15" s="7" t="s">
        <v>142</v>
      </c>
      <c r="F15" s="25" t="s">
        <v>162</v>
      </c>
      <c r="G15" s="37">
        <v>1</v>
      </c>
      <c r="H15" s="38">
        <v>9</v>
      </c>
    </row>
    <row r="16" spans="1:8" ht="30.75">
      <c r="A16" s="7" t="s">
        <v>156</v>
      </c>
      <c r="B16" s="7" t="s">
        <v>122</v>
      </c>
      <c r="C16" s="7" t="s">
        <v>157</v>
      </c>
      <c r="D16" s="7" t="s">
        <v>163</v>
      </c>
      <c r="E16" s="7" t="s">
        <v>142</v>
      </c>
      <c r="F16" s="25" t="s">
        <v>162</v>
      </c>
      <c r="G16" s="37">
        <v>-1</v>
      </c>
      <c r="H16" s="38"/>
    </row>
    <row r="17" spans="1:8" ht="30.75">
      <c r="A17" s="7" t="s">
        <v>156</v>
      </c>
      <c r="B17" s="7" t="s">
        <v>122</v>
      </c>
      <c r="C17" s="7" t="s">
        <v>157</v>
      </c>
      <c r="D17" s="7" t="s">
        <v>164</v>
      </c>
      <c r="E17" s="7" t="s">
        <v>142</v>
      </c>
      <c r="F17" s="25" t="s">
        <v>162</v>
      </c>
      <c r="G17" s="39"/>
      <c r="H17" s="40"/>
    </row>
    <row r="18" spans="1:8" ht="30.75">
      <c r="A18" s="7" t="s">
        <v>165</v>
      </c>
      <c r="B18" s="7" t="s">
        <v>122</v>
      </c>
      <c r="C18" s="7" t="s">
        <v>166</v>
      </c>
      <c r="D18" s="7" t="s">
        <v>167</v>
      </c>
      <c r="E18" s="7" t="s">
        <v>125</v>
      </c>
      <c r="F18" s="25" t="s">
        <v>168</v>
      </c>
      <c r="G18" s="8">
        <v>1</v>
      </c>
      <c r="H18" s="7"/>
    </row>
    <row r="19" spans="1:8" ht="30.75">
      <c r="A19" s="7" t="s">
        <v>169</v>
      </c>
      <c r="B19" s="7" t="s">
        <v>122</v>
      </c>
      <c r="C19" s="7" t="s">
        <v>170</v>
      </c>
      <c r="D19" s="7" t="s">
        <v>171</v>
      </c>
      <c r="E19" s="7" t="s">
        <v>142</v>
      </c>
      <c r="F19" s="25" t="s">
        <v>172</v>
      </c>
      <c r="G19" s="8"/>
      <c r="H19" s="7">
        <v>15</v>
      </c>
    </row>
    <row r="20" spans="1:8" ht="30.75">
      <c r="A20" s="7" t="s">
        <v>169</v>
      </c>
      <c r="B20" s="7" t="s">
        <v>122</v>
      </c>
      <c r="C20" s="7" t="s">
        <v>170</v>
      </c>
      <c r="D20" s="7" t="s">
        <v>173</v>
      </c>
      <c r="E20" s="7" t="s">
        <v>174</v>
      </c>
      <c r="F20" s="25" t="s">
        <v>175</v>
      </c>
      <c r="G20" s="8">
        <v>3</v>
      </c>
      <c r="H20" s="7">
        <v>10</v>
      </c>
    </row>
    <row r="21" spans="1:8" ht="45">
      <c r="A21" s="7" t="s">
        <v>169</v>
      </c>
      <c r="B21" s="7" t="s">
        <v>122</v>
      </c>
      <c r="C21" s="7" t="s">
        <v>170</v>
      </c>
      <c r="D21" s="7" t="s">
        <v>176</v>
      </c>
      <c r="E21" s="7" t="s">
        <v>177</v>
      </c>
      <c r="F21" s="25" t="s">
        <v>178</v>
      </c>
      <c r="G21" s="8">
        <v>2</v>
      </c>
      <c r="H21" s="7">
        <v>12</v>
      </c>
    </row>
    <row r="22" spans="1:8" ht="30.75">
      <c r="A22" s="7" t="s">
        <v>179</v>
      </c>
      <c r="B22" s="7" t="s">
        <v>122</v>
      </c>
      <c r="C22" s="7" t="s">
        <v>180</v>
      </c>
      <c r="D22" s="7" t="s">
        <v>181</v>
      </c>
      <c r="E22" s="7" t="s">
        <v>151</v>
      </c>
      <c r="F22" s="25" t="s">
        <v>182</v>
      </c>
      <c r="G22" s="8">
        <v>1</v>
      </c>
      <c r="H22" s="7"/>
    </row>
    <row r="23" spans="1:8" ht="30.75">
      <c r="A23" s="7" t="s">
        <v>179</v>
      </c>
      <c r="B23" s="7" t="s">
        <v>122</v>
      </c>
      <c r="C23" s="7" t="s">
        <v>180</v>
      </c>
      <c r="D23" s="7" t="s">
        <v>183</v>
      </c>
      <c r="E23" s="7" t="s">
        <v>184</v>
      </c>
      <c r="F23" s="25" t="s">
        <v>185</v>
      </c>
      <c r="G23" s="8"/>
      <c r="H23" s="7"/>
    </row>
    <row r="24" spans="1:8" ht="17.25" customHeight="1">
      <c r="A24" s="7" t="s">
        <v>186</v>
      </c>
      <c r="B24" s="7" t="s">
        <v>122</v>
      </c>
      <c r="C24" s="41" t="s">
        <v>187</v>
      </c>
      <c r="D24" s="7" t="s">
        <v>188</v>
      </c>
      <c r="E24" s="7" t="s">
        <v>184</v>
      </c>
      <c r="F24" s="25" t="s">
        <v>189</v>
      </c>
      <c r="G24" s="8"/>
      <c r="H24" s="7">
        <v>9</v>
      </c>
    </row>
    <row r="25" spans="1:8" ht="32.25" customHeight="1">
      <c r="A25" s="7" t="s">
        <v>190</v>
      </c>
      <c r="B25" s="7" t="s">
        <v>191</v>
      </c>
      <c r="C25" s="7" t="s">
        <v>192</v>
      </c>
      <c r="D25" s="7" t="s">
        <v>190</v>
      </c>
      <c r="E25" s="7" t="s">
        <v>191</v>
      </c>
      <c r="F25" s="25" t="s">
        <v>192</v>
      </c>
      <c r="G25" s="8"/>
      <c r="H25" s="7"/>
    </row>
    <row r="26" spans="1:8" ht="45">
      <c r="A26" s="7" t="s">
        <v>193</v>
      </c>
      <c r="B26" s="7" t="s">
        <v>191</v>
      </c>
      <c r="C26" s="7" t="s">
        <v>194</v>
      </c>
      <c r="D26" s="7" t="s">
        <v>193</v>
      </c>
      <c r="E26" s="7" t="s">
        <v>191</v>
      </c>
      <c r="F26" s="25" t="s">
        <v>194</v>
      </c>
      <c r="G26" s="8"/>
      <c r="H26" s="7"/>
    </row>
    <row r="27" spans="1:8" ht="30.75">
      <c r="A27" s="7" t="s">
        <v>195</v>
      </c>
      <c r="B27" s="7" t="s">
        <v>196</v>
      </c>
      <c r="C27" s="7" t="s">
        <v>197</v>
      </c>
      <c r="D27" s="7" t="s">
        <v>195</v>
      </c>
      <c r="E27" s="7" t="s">
        <v>196</v>
      </c>
      <c r="F27" s="3" t="s">
        <v>197</v>
      </c>
      <c r="G27" s="8">
        <v>2</v>
      </c>
      <c r="H27" s="7"/>
    </row>
    <row r="28" spans="6:8" ht="19.5">
      <c r="F28" s="5" t="s">
        <v>48</v>
      </c>
      <c r="G28" s="42">
        <f>SUM(G4:G27)</f>
        <v>19</v>
      </c>
      <c r="H28" s="42">
        <f>SUM(H4:H27)</f>
        <v>105</v>
      </c>
    </row>
    <row r="29" spans="7:8" ht="17.25">
      <c r="G29" s="5" t="s">
        <v>5</v>
      </c>
      <c r="H29" s="3" t="s">
        <v>6</v>
      </c>
    </row>
    <row r="30" ht="14.25">
      <c r="H30" s="1">
        <f>TRUNC(H28/18,0)</f>
        <v>5</v>
      </c>
    </row>
    <row r="31" ht="14.25">
      <c r="H31" s="1">
        <f>H28-H30*18</f>
        <v>15</v>
      </c>
    </row>
    <row r="32" spans="7:8" ht="17.25">
      <c r="G32" s="12" t="s">
        <v>49</v>
      </c>
      <c r="H32" s="13">
        <f>G28+H30</f>
        <v>24</v>
      </c>
    </row>
    <row r="33" spans="7:8" ht="17.25">
      <c r="G33" s="14" t="s">
        <v>50</v>
      </c>
      <c r="H33" s="15">
        <f>H31</f>
        <v>15</v>
      </c>
    </row>
  </sheetData>
  <sheetProtection selectLockedCells="1" selectUnlockedCells="1"/>
  <autoFilter ref="A2:F29"/>
  <mergeCells count="7">
    <mergeCell ref="A2:A3"/>
    <mergeCell ref="B2:B3"/>
    <mergeCell ref="C2:C3"/>
    <mergeCell ref="D2:D3"/>
    <mergeCell ref="E2:E3"/>
    <mergeCell ref="F2:F3"/>
    <mergeCell ref="G2:H2"/>
  </mergeCells>
  <printOptions/>
  <pageMargins left="0.32013888888888886" right="0.3902777777777778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Ciuffolini Donatella</dc:creator>
  <cp:keywords/>
  <dc:description/>
  <cp:lastModifiedBy/>
  <cp:lastPrinted>2015-07-17T15:34:20Z</cp:lastPrinted>
  <dcterms:created xsi:type="dcterms:W3CDTF">2015-03-22T05:50:37Z</dcterms:created>
  <dcterms:modified xsi:type="dcterms:W3CDTF">2015-09-09T09:09:13Z</dcterms:modified>
  <cp:category/>
  <cp:version/>
  <cp:contentType/>
  <cp:contentStatus/>
  <cp:revision>31</cp:revision>
</cp:coreProperties>
</file>